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RX JOB\BAI VIET\LAMBDA Trong Excel\"/>
    </mc:Choice>
  </mc:AlternateContent>
  <xr:revisionPtr revIDLastSave="0" documentId="13_ncr:1_{0E3172E7-2EC3-4BBB-B52F-042100A10540}" xr6:coauthVersionLast="47" xr6:coauthVersionMax="47" xr10:uidLastSave="{00000000-0000-0000-0000-000000000000}"/>
  <workbookProtection workbookAlgorithmName="SHA-512" workbookHashValue="zFf5ofQiP/Ug7TfVrVJVD7y3eJlu9QlcT83PXunZ4wjewZzNTSg7RKzbwke4vsRssWqEEFyLZkYBVRmT7tQ3Rw==" workbookSaltValue="Z0zMqjnP2cZLNV3dkcRaBg==" workbookSpinCount="100000" lockStructure="1"/>
  <bookViews>
    <workbookView xWindow="-120" yWindow="-120" windowWidth="29040" windowHeight="15840" xr2:uid="{781526EC-888B-4518-828C-18A30D103B67}"/>
  </bookViews>
  <sheets>
    <sheet name="ERX VIETNAM" sheetId="5" r:id="rId1"/>
    <sheet name="LAMBDA_01" sheetId="1" r:id="rId2"/>
    <sheet name="LAMBDA_02" sheetId="2" r:id="rId3"/>
    <sheet name="LAMBDA_03" sheetId="3" r:id="rId4"/>
    <sheet name="LAMBDA_04" sheetId="4" r:id="rId5"/>
  </sheets>
  <definedNames>
    <definedName name="CAGR" comment="begin_val: Giá trị ban đầu của khoản đầu tư._x000a_end_val: Giá trị kết thúc của khoản đầu tư._x000a_periods: Số kỳ đầu tư (Tính theo năm)">_xlfn.LAMBDA(_xlpm.begin_val,_xlpm.end_val,_xlpm.periods, (_xlpm.end_val/_xlpm.begin_val)^(1/_xlpm.periods)-1)</definedName>
    <definedName name="CAGR_02">_xlfn.LAMBDA(_xlpm.begin_val,_xlpm.end_val,(_xlpm.end_val/_xlpm.begin_val)^(1/(ROW(_xlpm.end_val)-ROW(_xlpm.begin_val)))-1)</definedName>
    <definedName name="EXTRACT_NUMBER">_xlfn.LAMBDA(_xlpm.text, IF(SUM(LEN(_xlpm.text)-LEN(SUBSTITUTE(_xlpm.text, {"0","1","2","3","4","5","6","7","8","9"}, "")))&gt;0, SUMPRODUCT(MID(0&amp; _xlpm.text, LARGE(INDEX(ISNUMBER(--MID(_xlpm.text, ROW(INDIRECT("$1:$"&amp;LEN(_xlpm.text))),1))* ROW(INDIRECT("$1:$"&amp;LEN(_xlpm.text))),0), ROW(INDIRECT("$1:$"&amp;LEN(_xlpm.text))))+1,1) * 10^ROW(INDIRECT("$1:$"&amp;LEN(_xlpm.text)))/10),""))</definedName>
    <definedName name="PCT_VARIANCE">_xlfn.LAMBDA(_xlpm.old,_xlpm.new, IFERROR(_xlpm.new/_xlpm.old-1,"-"))</definedName>
    <definedName name="SORT_BY_COUNT">_xlfn.LAMBDA(_xlpm.list,_xlfn.HSTACK(_xlfn.SORTBY(_xlfn.UNIQUE(_xlpm.list),COUNTIF(_xlpm.list,_xlfn.UNIQUE(_xlpm.list)),-1),COUNTIF(_xlpm.list,_xlfn.SORTBY(_xlfn.UNIQUE(_xlpm.list),COUNTIF(_xlpm.list,_xlfn.UNIQUE(_xlpm.list)),-1))))</definedName>
    <definedName name="SORT_BY_COUNT_TOP_N">_xlfn.LAMBDA(_xlpm.list,_xlpm.topN,_xlfn.CHOOSEROWS(_xlfn.HSTACK(_xlfn.SORTBY(_xlfn.UNIQUE(_xlpm.list),COUNTIF(_xlpm.list,_xlfn.UNIQUE(_xlpm.list)),-1),COUNTIF(_xlpm.list,_xlfn.SORTBY(_xlfn.UNIQUE(_xlpm.list),COUNTIF(_xlpm.list,_xlfn.UNIQUE(_xlpm.list)),-1))),_xlfn.SEQUENCE(_xlpm.topN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4" l="1" a="1"/>
  <c r="K2" i="4" s="1"/>
  <c r="H2" i="4" a="1"/>
  <c r="H2" i="4" s="1"/>
  <c r="E2" i="4" a="1"/>
  <c r="E2" i="4" s="1"/>
  <c r="B8" i="3" l="1" a="1"/>
  <c r="B8" i="3" s="1"/>
  <c r="E5" i="3" a="1"/>
  <c r="E5" i="3" s="1"/>
  <c r="C6" i="2" a="1"/>
  <c r="C6" i="2" s="1"/>
  <c r="B6" i="2" a="1"/>
  <c r="B6" i="2" s="1"/>
  <c r="F3" i="1" a="1"/>
  <c r="F3" i="1" s="1"/>
  <c r="F4" i="1" a="1"/>
  <c r="F4" i="1" s="1"/>
  <c r="F5" i="1" a="1"/>
  <c r="F5" i="1" s="1"/>
  <c r="F6" i="1" a="1"/>
  <c r="F6" i="1" s="1"/>
  <c r="F7" i="1" a="1"/>
  <c r="F7" i="1" s="1"/>
  <c r="F2" i="1" a="1"/>
  <c r="F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2" i="1" a="1"/>
  <c r="E2" i="1" s="1"/>
  <c r="D7" i="1"/>
  <c r="D6" i="1"/>
  <c r="D5" i="1"/>
  <c r="D4" i="1"/>
  <c r="D3" i="1"/>
  <c r="D2" i="1"/>
  <c r="B3" i="2" a="1"/>
  <c r="C2" i="2" a="1"/>
  <c r="B7" i="2" a="1"/>
  <c r="B4" i="2" a="1"/>
  <c r="B5" i="2" a="1"/>
  <c r="C5" i="2" a="1"/>
  <c r="C4" i="2" a="1"/>
  <c r="C7" i="2" a="1"/>
  <c r="C3" i="2" a="1"/>
  <c r="B2" i="2" a="1"/>
  <c r="C3" i="2" l="1"/>
  <c r="C4" i="2"/>
  <c r="C7" i="2"/>
  <c r="C5" i="2"/>
  <c r="C2" i="2"/>
  <c r="B3" i="2"/>
  <c r="B4" i="2"/>
  <c r="B7" i="2"/>
  <c r="B5" i="2"/>
  <c r="B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<sst xmlns="http://schemas.openxmlformats.org/spreadsheetml/2006/main" count="201" uniqueCount="54">
  <si>
    <t>Month</t>
  </si>
  <si>
    <t>Estimated</t>
  </si>
  <si>
    <t>Actual</t>
  </si>
  <si>
    <t>Variance</t>
  </si>
  <si>
    <t>Jan</t>
  </si>
  <si>
    <t>Feb</t>
  </si>
  <si>
    <t>Mar</t>
  </si>
  <si>
    <t>Apr</t>
  </si>
  <si>
    <t>May</t>
  </si>
  <si>
    <t>June</t>
  </si>
  <si>
    <t>Variance (LAMBDA test)</t>
  </si>
  <si>
    <t>Variance (LAMBDA Finished)</t>
  </si>
  <si>
    <t>String</t>
  </si>
  <si>
    <t>Number</t>
  </si>
  <si>
    <t>105-ECDAA</t>
  </si>
  <si>
    <t>1001DN</t>
  </si>
  <si>
    <t>AS123</t>
  </si>
  <si>
    <t>ABC/909/STHL</t>
  </si>
  <si>
    <t>ASD-SCX</t>
  </si>
  <si>
    <t>AA-1234-BB-56</t>
  </si>
  <si>
    <t>Number (LAMBDA)</t>
  </si>
  <si>
    <t>Year</t>
  </si>
  <si>
    <t>Revenue</t>
  </si>
  <si>
    <t>Beginning value</t>
  </si>
  <si>
    <t>Ending value</t>
  </si>
  <si>
    <t>Number of periods</t>
  </si>
  <si>
    <t>CAGR</t>
  </si>
  <si>
    <t>Tournament</t>
  </si>
  <si>
    <t>Winner</t>
  </si>
  <si>
    <t>Australian Open</t>
  </si>
  <si>
    <t>Novak Djokovic</t>
  </si>
  <si>
    <t>French Open</t>
  </si>
  <si>
    <t>Rafael Nadal</t>
  </si>
  <si>
    <t>U.S. Open</t>
  </si>
  <si>
    <t>Dominic Thiem</t>
  </si>
  <si>
    <t>Wimbledon</t>
  </si>
  <si>
    <t>Roger Federer</t>
  </si>
  <si>
    <t>Stan Wawrinka</t>
  </si>
  <si>
    <t>Andy Murray</t>
  </si>
  <si>
    <t>Marin Cilic</t>
  </si>
  <si>
    <t>Juan Martin del Potro</t>
  </si>
  <si>
    <t>Marat Safin</t>
  </si>
  <si>
    <t>Gaston Gaudio</t>
  </si>
  <si>
    <t>Andy Roddick</t>
  </si>
  <si>
    <t>Juan Carlos Ferrero</t>
  </si>
  <si>
    <t>Andre Agassi</t>
  </si>
  <si>
    <t>Pete Sampras</t>
  </si>
  <si>
    <t>Lleyton Hewitt</t>
  </si>
  <si>
    <t>Albert Costa</t>
  </si>
  <si>
    <t>Thomas Johannson</t>
  </si>
  <si>
    <t>Goran Ivanisevic</t>
  </si>
  <si>
    <t>Gustavo Kuerten</t>
  </si>
  <si>
    <t>Sắp xếp theo số chiến thắng</t>
  </si>
  <si>
    <t>FILE THỰC HÀNH SỬ DỤNG HÀM LAMBDA - ERX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</si>
</sst>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3"/>
      <color theme="1"/>
      <name val="Roboto Condensed"/>
      <family val="2"/>
    </font>
    <font>
      <sz val="13"/>
      <color theme="1"/>
      <name val="Roboto Condensed"/>
      <family val="2"/>
    </font>
    <font>
      <b/>
      <sz val="13"/>
      <color theme="0"/>
      <name val="Roboto Condensed"/>
    </font>
    <font>
      <b/>
      <sz val="13"/>
      <color theme="1"/>
      <name val="Roboto Condensed"/>
    </font>
    <font>
      <b/>
      <sz val="24"/>
      <color theme="1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/>
    </xf>
    <xf numFmtId="10" fontId="0" fillId="0" borderId="0" xfId="2" applyNumberFormat="1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0" fontId="0" fillId="0" borderId="1" xfId="2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164" fontId="0" fillId="0" borderId="0" xfId="1" applyNumberFormat="1" applyFont="1"/>
    <xf numFmtId="0" fontId="4" fillId="0" borderId="0" xfId="0" applyFont="1"/>
    <xf numFmtId="0" fontId="2" fillId="2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85725</xdr:rowOff>
    </xdr:from>
    <xdr:to>
      <xdr:col>1</xdr:col>
      <xdr:colOff>114299</xdr:colOff>
      <xdr:row>4</xdr:row>
      <xdr:rowOff>47625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6A543699-E629-4678-B4E6-B280671F6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85725"/>
          <a:ext cx="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7</xdr:row>
      <xdr:rowOff>32153</xdr:rowOff>
    </xdr:from>
    <xdr:to>
      <xdr:col>1</xdr:col>
      <xdr:colOff>0</xdr:colOff>
      <xdr:row>30</xdr:row>
      <xdr:rowOff>0</xdr:rowOff>
    </xdr:to>
    <xdr:pic>
      <xdr:nvPicPr>
        <xdr:cNvPr id="3" name="Picture 2" descr="No photo description available.">
          <a:extLst>
            <a:ext uri="{FF2B5EF4-FFF2-40B4-BE49-F238E27FC236}">
              <a16:creationId xmlns:a16="http://schemas.microsoft.com/office/drawing/2014/main" id="{299FE024-E8B6-458B-A557-891E6B9A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79978"/>
          <a:ext cx="0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66675</xdr:rowOff>
    </xdr:from>
    <xdr:to>
      <xdr:col>4</xdr:col>
      <xdr:colOff>447675</xdr:colOff>
      <xdr:row>4</xdr:row>
      <xdr:rowOff>77733</xdr:rowOff>
    </xdr:to>
    <xdr:pic>
      <xdr:nvPicPr>
        <xdr:cNvPr id="4" name="Picture 3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79D9B7AD-7380-4887-A2AE-2D0DE9522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2514600" cy="8492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19</xdr:col>
      <xdr:colOff>238125</xdr:colOff>
      <xdr:row>29</xdr:row>
      <xdr:rowOff>177397</xdr:rowOff>
    </xdr:to>
    <xdr:pic>
      <xdr:nvPicPr>
        <xdr:cNvPr id="5" name="Picture 4" descr="No photo description available.">
          <a:extLst>
            <a:ext uri="{FF2B5EF4-FFF2-40B4-BE49-F238E27FC236}">
              <a16:creationId xmlns:a16="http://schemas.microsoft.com/office/drawing/2014/main" id="{9C4A10EA-B148-4AA9-9640-163CD352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47825"/>
          <a:ext cx="12582525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4FD3-4871-44BF-A878-2BAF872D8263}">
  <dimension ref="A1:T31"/>
  <sheetViews>
    <sheetView showGridLines="0" showRowColHeaders="0" tabSelected="1" workbookViewId="0">
      <selection activeCell="B7" sqref="B7"/>
    </sheetView>
  </sheetViews>
  <sheetFormatPr defaultColWidth="0" defaultRowHeight="16.5" customHeight="1" zeroHeight="1" x14ac:dyDescent="0.25"/>
  <cols>
    <col min="1" max="1" width="2.75" customWidth="1"/>
    <col min="2" max="19" width="9" customWidth="1"/>
    <col min="20" max="20" width="5.5" customWidth="1"/>
    <col min="21" max="16384" width="9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ht="30.75" x14ac:dyDescent="0.45">
      <c r="B6" s="9" t="s">
        <v>53</v>
      </c>
    </row>
    <row r="7" spans="2:2" x14ac:dyDescent="0.25"/>
    <row r="8" spans="2:2" x14ac:dyDescent="0.25"/>
    <row r="9" spans="2:2" x14ac:dyDescent="0.25"/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ht="16.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D8C8-B874-4D58-8A40-8B315A0A559C}">
  <dimension ref="A1:F7"/>
  <sheetViews>
    <sheetView zoomScale="130" zoomScaleNormal="130" workbookViewId="0">
      <selection activeCell="E12" sqref="E12"/>
    </sheetView>
  </sheetViews>
  <sheetFormatPr defaultRowHeight="16.5" x14ac:dyDescent="0.25"/>
  <cols>
    <col min="1" max="4" width="11.375" customWidth="1"/>
    <col min="5" max="5" width="22.625" bestFit="1" customWidth="1"/>
    <col min="6" max="6" width="26.7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6" t="s">
        <v>11</v>
      </c>
    </row>
    <row r="2" spans="1:6" x14ac:dyDescent="0.25">
      <c r="A2" s="4" t="s">
        <v>4</v>
      </c>
      <c r="B2" s="4">
        <v>160</v>
      </c>
      <c r="C2" s="4">
        <v>120</v>
      </c>
      <c r="D2" s="5">
        <f>IFERROR(C2/B2-1,"-")</f>
        <v>-0.25</v>
      </c>
      <c r="E2" s="5" cm="1">
        <f t="array" ref="E2">_xlfn.LAMBDA(_xlpm.old,_xlpm.new, IFERROR(_xlpm.new/_xlpm.old-1,"-"))(B2,C2)</f>
        <v>-0.25</v>
      </c>
      <c r="F2" s="5" cm="1">
        <f t="array" ref="F2">PCT_VARIANCE(B2,C2)</f>
        <v>-0.25</v>
      </c>
    </row>
    <row r="3" spans="1:6" x14ac:dyDescent="0.25">
      <c r="A3" s="4" t="s">
        <v>5</v>
      </c>
      <c r="B3" s="4">
        <v>130</v>
      </c>
      <c r="C3" s="4">
        <v>150</v>
      </c>
      <c r="D3" s="5">
        <f t="shared" ref="D3:D7" si="0">IFERROR(C3/B3-1,"-")</f>
        <v>0.15384615384615374</v>
      </c>
      <c r="E3" s="5" cm="1">
        <f t="array" ref="E3">_xlfn.LAMBDA(_xlpm.old,_xlpm.new, IFERROR(_xlpm.new/_xlpm.old-1,"-"))(B3,C3)</f>
        <v>0.15384615384615374</v>
      </c>
      <c r="F3" s="5" cm="1">
        <f t="array" ref="F3">PCT_VARIANCE(B3,C3)</f>
        <v>0.15384615384615374</v>
      </c>
    </row>
    <row r="4" spans="1:6" x14ac:dyDescent="0.25">
      <c r="A4" s="4" t="s">
        <v>6</v>
      </c>
      <c r="B4" s="4">
        <v>90</v>
      </c>
      <c r="C4" s="4">
        <v>125</v>
      </c>
      <c r="D4" s="5">
        <f t="shared" si="0"/>
        <v>0.38888888888888884</v>
      </c>
      <c r="E4" s="5" cm="1">
        <f t="array" ref="E4">_xlfn.LAMBDA(_xlpm.old,_xlpm.new, IFERROR(_xlpm.new/_xlpm.old-1,"-"))(B4,C4)</f>
        <v>0.38888888888888884</v>
      </c>
      <c r="F4" s="5" cm="1">
        <f t="array" ref="F4">PCT_VARIANCE(B4,C4)</f>
        <v>0.38888888888888884</v>
      </c>
    </row>
    <row r="5" spans="1:6" x14ac:dyDescent="0.25">
      <c r="A5" s="4" t="s">
        <v>7</v>
      </c>
      <c r="B5" s="4">
        <v>170</v>
      </c>
      <c r="C5" s="4">
        <v>140</v>
      </c>
      <c r="D5" s="5">
        <f t="shared" si="0"/>
        <v>-0.17647058823529416</v>
      </c>
      <c r="E5" s="5" cm="1">
        <f t="array" ref="E5">_xlfn.LAMBDA(_xlpm.old,_xlpm.new, IFERROR(_xlpm.new/_xlpm.old-1,"-"))(B5,C5)</f>
        <v>-0.17647058823529416</v>
      </c>
      <c r="F5" s="5" cm="1">
        <f t="array" ref="F5">PCT_VARIANCE(B5,C5)</f>
        <v>-0.17647058823529416</v>
      </c>
    </row>
    <row r="6" spans="1:6" x14ac:dyDescent="0.25">
      <c r="A6" s="4" t="s">
        <v>8</v>
      </c>
      <c r="B6" s="4">
        <v>10</v>
      </c>
      <c r="C6" s="4">
        <v>0</v>
      </c>
      <c r="D6" s="5">
        <f t="shared" si="0"/>
        <v>-1</v>
      </c>
      <c r="E6" s="5" cm="1">
        <f t="array" ref="E6">_xlfn.LAMBDA(_xlpm.old,_xlpm.new, IFERROR(_xlpm.new/_xlpm.old-1,"-"))(B6,C6)</f>
        <v>-1</v>
      </c>
      <c r="F6" s="5" cm="1">
        <f t="array" ref="F6">PCT_VARIANCE(B6,C6)</f>
        <v>-1</v>
      </c>
    </row>
    <row r="7" spans="1:6" x14ac:dyDescent="0.25">
      <c r="A7" s="4" t="s">
        <v>9</v>
      </c>
      <c r="B7" s="4">
        <v>150</v>
      </c>
      <c r="C7" s="4">
        <v>150</v>
      </c>
      <c r="D7" s="5">
        <f t="shared" si="0"/>
        <v>0</v>
      </c>
      <c r="E7" s="5" cm="1">
        <f t="array" ref="E7">_xlfn.LAMBDA(_xlpm.old,_xlpm.new, IFERROR(_xlpm.new/_xlpm.old-1,"-"))(B7,C7)</f>
        <v>0</v>
      </c>
      <c r="F7" s="5" cm="1">
        <f t="array" ref="F7">PCT_VARIANCE(B7,C7)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07CE-BA94-4E8C-B49D-F46324FC83B0}">
  <dimension ref="A1:C7"/>
  <sheetViews>
    <sheetView zoomScale="145" zoomScaleNormal="145" workbookViewId="0">
      <selection activeCell="C4" sqref="C4"/>
    </sheetView>
  </sheetViews>
  <sheetFormatPr defaultRowHeight="16.5" x14ac:dyDescent="0.25"/>
  <cols>
    <col min="1" max="2" width="17.125" customWidth="1"/>
    <col min="3" max="3" width="18.25" customWidth="1"/>
  </cols>
  <sheetData>
    <row r="1" spans="1:3" x14ac:dyDescent="0.25">
      <c r="A1" s="3" t="s">
        <v>12</v>
      </c>
      <c r="B1" s="3" t="s">
        <v>13</v>
      </c>
      <c r="C1" s="3" t="s">
        <v>20</v>
      </c>
    </row>
    <row r="2" spans="1:3" x14ac:dyDescent="0.25">
      <c r="A2" s="4" t="s">
        <v>14</v>
      </c>
      <c r="B2" s="4" cm="1">
        <f t="array" aca="1" ref="B2" ca="1">IF(SUM(LEN(A2)-LEN(SUBSTITUTE(A2, {"0","1","2","3","4","5","6","7","8","9"}, "")))&gt;0, SUMPRODUCT(MID(0&amp;A2, LARGE(INDEX(ISNUMBER(--MID(A2,ROW(INDIRECT("$1:$"&amp;LEN(A2))),1))* ROW(INDIRECT("$1:$"&amp;LEN(A2))),0), ROW(INDIRECT("$1:$"&amp;LEN(A2))))+1,1) * 10^ROW(INDIRECT("$1:$"&amp;LEN(A2)))/10),"")</f>
        <v>105</v>
      </c>
      <c r="C2" s="4" cm="1">
        <f t="array" aca="1" ref="C2" ca="1">EXTRACT_NUMBER(A2)</f>
        <v>105</v>
      </c>
    </row>
    <row r="3" spans="1:3" x14ac:dyDescent="0.25">
      <c r="A3" s="4" t="s">
        <v>15</v>
      </c>
      <c r="B3" s="4" cm="1">
        <f t="array" aca="1" ref="B3" ca="1">IF(SUM(LEN(A3)-LEN(SUBSTITUTE(A3, {"0","1","2","3","4","5","6","7","8","9"}, "")))&gt;0, SUMPRODUCT(MID(0&amp;A3, LARGE(INDEX(ISNUMBER(--MID(A3,ROW(INDIRECT("$1:$"&amp;LEN(A3))),1))* ROW(INDIRECT("$1:$"&amp;LEN(A3))),0), ROW(INDIRECT("$1:$"&amp;LEN(A3))))+1,1) * 10^ROW(INDIRECT("$1:$"&amp;LEN(A3)))/10),"")</f>
        <v>1001</v>
      </c>
      <c r="C3" s="4" cm="1">
        <f t="array" aca="1" ref="C3" ca="1">EXTRACT_NUMBER(A3)</f>
        <v>1001</v>
      </c>
    </row>
    <row r="4" spans="1:3" x14ac:dyDescent="0.25">
      <c r="A4" s="4" t="s">
        <v>16</v>
      </c>
      <c r="B4" s="4" cm="1">
        <f t="array" aca="1" ref="B4" ca="1">IF(SUM(LEN(A4)-LEN(SUBSTITUTE(A4, {"0","1","2","3","4","5","6","7","8","9"}, "")))&gt;0, SUMPRODUCT(MID(0&amp;A4, LARGE(INDEX(ISNUMBER(--MID(A4,ROW(INDIRECT("$1:$"&amp;LEN(A4))),1))* ROW(INDIRECT("$1:$"&amp;LEN(A4))),0), ROW(INDIRECT("$1:$"&amp;LEN(A4))))+1,1) * 10^ROW(INDIRECT("$1:$"&amp;LEN(A4)))/10),"")</f>
        <v>123</v>
      </c>
      <c r="C4" s="4" cm="1">
        <f t="array" aca="1" ref="C4" ca="1">EXTRACT_NUMBER(A4)</f>
        <v>123</v>
      </c>
    </row>
    <row r="5" spans="1:3" x14ac:dyDescent="0.25">
      <c r="A5" s="4" t="s">
        <v>17</v>
      </c>
      <c r="B5" s="4" cm="1">
        <f t="array" aca="1" ref="B5" ca="1">IF(SUM(LEN(A5)-LEN(SUBSTITUTE(A5, {"0","1","2","3","4","5","6","7","8","9"}, "")))&gt;0, SUMPRODUCT(MID(0&amp;A5, LARGE(INDEX(ISNUMBER(--MID(A5,ROW(INDIRECT("$1:$"&amp;LEN(A5))),1))* ROW(INDIRECT("$1:$"&amp;LEN(A5))),0), ROW(INDIRECT("$1:$"&amp;LEN(A5))))+1,1) * 10^ROW(INDIRECT("$1:$"&amp;LEN(A5)))/10),"")</f>
        <v>909</v>
      </c>
      <c r="C5" s="4" cm="1">
        <f t="array" aca="1" ref="C5" ca="1">EXTRACT_NUMBER(A5)</f>
        <v>909</v>
      </c>
    </row>
    <row r="6" spans="1:3" x14ac:dyDescent="0.25">
      <c r="A6" s="4" t="s">
        <v>18</v>
      </c>
      <c r="B6" s="4" t="str" cm="1">
        <f t="array" aca="1" ref="B6" ca="1">IF(SUM(LEN(A6)-LEN(SUBSTITUTE(A6, {"0","1","2","3","4","5","6","7","8","9"}, "")))&gt;0, SUMPRODUCT(MID(0&amp;A6, LARGE(INDEX(ISNUMBER(--MID(A6,ROW(INDIRECT("$1:$"&amp;LEN(A6))),1))* ROW(INDIRECT("$1:$"&amp;LEN(A6))),0), ROW(INDIRECT("$1:$"&amp;LEN(A6))))+1,1) * 10^ROW(INDIRECT("$1:$"&amp;LEN(A6)))/10),"")</f>
        <v/>
      </c>
      <c r="C6" s="4" t="str" cm="1">
        <f t="array" aca="1" ref="C6" ca="1">EXTRACT_NUMBER(A6)</f>
        <v/>
      </c>
    </row>
    <row r="7" spans="1:3" x14ac:dyDescent="0.25">
      <c r="A7" s="4" t="s">
        <v>19</v>
      </c>
      <c r="B7" s="4" cm="1">
        <f t="array" aca="1" ref="B7" ca="1">IF(SUM(LEN(A7)-LEN(SUBSTITUTE(A7, {"0","1","2","3","4","5","6","7","8","9"}, "")))&gt;0, SUMPRODUCT(MID(0&amp;A7, LARGE(INDEX(ISNUMBER(--MID(A7,ROW(INDIRECT("$1:$"&amp;LEN(A7))),1))* ROW(INDIRECT("$1:$"&amp;LEN(A7))),0), ROW(INDIRECT("$1:$"&amp;LEN(A7))))+1,1) * 10^ROW(INDIRECT("$1:$"&amp;LEN(A7)))/10),"")</f>
        <v>123456</v>
      </c>
      <c r="C7" s="4" cm="1">
        <f t="array" aca="1" ref="C7" ca="1">EXTRACT_NUMBER(A7)</f>
        <v>123456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9CE9-FD4D-4734-A671-62CE0BA3B374}">
  <dimension ref="A1:E8"/>
  <sheetViews>
    <sheetView zoomScale="130" zoomScaleNormal="130" workbookViewId="0">
      <selection activeCell="G5" sqref="G5"/>
    </sheetView>
  </sheetViews>
  <sheetFormatPr defaultRowHeight="16.5" x14ac:dyDescent="0.25"/>
  <cols>
    <col min="2" max="2" width="11" bestFit="1" customWidth="1"/>
    <col min="4" max="4" width="16.625" bestFit="1" customWidth="1"/>
    <col min="5" max="5" width="11" bestFit="1" customWidth="1"/>
  </cols>
  <sheetData>
    <row r="1" spans="1:5" x14ac:dyDescent="0.25">
      <c r="A1" s="1" t="s">
        <v>21</v>
      </c>
      <c r="B1" s="1" t="s">
        <v>22</v>
      </c>
    </row>
    <row r="2" spans="1:5" x14ac:dyDescent="0.25">
      <c r="A2">
        <v>2015</v>
      </c>
      <c r="B2" s="8">
        <v>200000</v>
      </c>
      <c r="D2" t="s">
        <v>23</v>
      </c>
      <c r="E2" s="8">
        <v>200000</v>
      </c>
    </row>
    <row r="3" spans="1:5" x14ac:dyDescent="0.25">
      <c r="A3">
        <v>2016</v>
      </c>
      <c r="B3" s="8">
        <v>220000</v>
      </c>
      <c r="D3" t="s">
        <v>24</v>
      </c>
      <c r="E3" s="8">
        <v>450000</v>
      </c>
    </row>
    <row r="4" spans="1:5" x14ac:dyDescent="0.25">
      <c r="A4">
        <v>2017</v>
      </c>
      <c r="B4" s="8">
        <v>270000</v>
      </c>
      <c r="D4" t="s">
        <v>25</v>
      </c>
      <c r="E4" s="8">
        <v>5</v>
      </c>
    </row>
    <row r="5" spans="1:5" x14ac:dyDescent="0.25">
      <c r="A5">
        <v>2018</v>
      </c>
      <c r="B5" s="8">
        <v>330000</v>
      </c>
      <c r="D5" s="7" t="s">
        <v>26</v>
      </c>
      <c r="E5" s="2" cm="1">
        <f t="array" ref="E5">CAGR(E2,E3,E4)</f>
        <v>0.17607902252467356</v>
      </c>
    </row>
    <row r="6" spans="1:5" x14ac:dyDescent="0.25">
      <c r="A6">
        <v>2019</v>
      </c>
      <c r="B6" s="8">
        <v>390000</v>
      </c>
    </row>
    <row r="7" spans="1:5" x14ac:dyDescent="0.25">
      <c r="A7">
        <v>2020</v>
      </c>
      <c r="B7" s="8">
        <v>450000</v>
      </c>
    </row>
    <row r="8" spans="1:5" x14ac:dyDescent="0.25">
      <c r="A8" s="7" t="s">
        <v>26</v>
      </c>
      <c r="B8" s="2" cm="1">
        <f t="array" ref="B8">CAGR_02(B2,B7)</f>
        <v>0.17607902252467356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A8F6-187E-474F-B402-303AB328895C}">
  <dimension ref="A1:L85"/>
  <sheetViews>
    <sheetView workbookViewId="0">
      <selection activeCell="K2" sqref="K2"/>
    </sheetView>
  </sheetViews>
  <sheetFormatPr defaultRowHeight="16.5" x14ac:dyDescent="0.25"/>
  <cols>
    <col min="1" max="1" width="8.625" customWidth="1"/>
    <col min="2" max="2" width="14.25" bestFit="1" customWidth="1"/>
    <col min="3" max="3" width="19.125" bestFit="1" customWidth="1"/>
    <col min="5" max="5" width="19.125" bestFit="1" customWidth="1"/>
    <col min="6" max="6" width="17.625" customWidth="1"/>
    <col min="8" max="8" width="19.125" bestFit="1" customWidth="1"/>
    <col min="11" max="11" width="14.25" bestFit="1" customWidth="1"/>
  </cols>
  <sheetData>
    <row r="1" spans="1:12" x14ac:dyDescent="0.25">
      <c r="A1" s="1" t="s">
        <v>21</v>
      </c>
      <c r="B1" s="1" t="s">
        <v>27</v>
      </c>
      <c r="C1" s="1" t="s">
        <v>28</v>
      </c>
      <c r="E1" s="10" t="s">
        <v>52</v>
      </c>
      <c r="F1" s="10"/>
    </row>
    <row r="2" spans="1:12" x14ac:dyDescent="0.25">
      <c r="A2">
        <v>2021</v>
      </c>
      <c r="B2" t="s">
        <v>29</v>
      </c>
      <c r="C2" t="s">
        <v>30</v>
      </c>
      <c r="E2" t="str" cm="1">
        <f t="array" ref="E2:F20">_xlfn.HSTACK(_xlfn.SORTBY(_xlfn.UNIQUE(C2:C85),COUNTIF(C2:C85,_xlfn.UNIQUE(C2:C85)),-1),COUNTIF(C2:C85,_xlfn.SORTBY(_xlfn.UNIQUE(C2:C85),COUNTIF(C2:C85,_xlfn.UNIQUE(C2:C85)),-1)))</f>
        <v>Rafael Nadal</v>
      </c>
      <c r="F2">
        <v>20</v>
      </c>
      <c r="H2" t="str" cm="1">
        <f t="array" ref="H2:I20">SORT_BY_COUNT(C2:C85)</f>
        <v>Rafael Nadal</v>
      </c>
      <c r="I2">
        <v>20</v>
      </c>
      <c r="K2" t="str" cm="1">
        <f t="array" ref="K2:L4">SORT_BY_COUNT_TOP_N(C2:C85,3)</f>
        <v>Rafael Nadal</v>
      </c>
      <c r="L2">
        <v>20</v>
      </c>
    </row>
    <row r="3" spans="1:12" x14ac:dyDescent="0.25">
      <c r="A3">
        <v>2020</v>
      </c>
      <c r="B3" t="s">
        <v>31</v>
      </c>
      <c r="C3" t="s">
        <v>32</v>
      </c>
      <c r="E3" t="str">
        <v>Roger Federer</v>
      </c>
      <c r="F3">
        <v>20</v>
      </c>
      <c r="H3" t="str">
        <v>Roger Federer</v>
      </c>
      <c r="I3">
        <v>20</v>
      </c>
      <c r="K3" t="str">
        <v>Roger Federer</v>
      </c>
      <c r="L3">
        <v>20</v>
      </c>
    </row>
    <row r="4" spans="1:12" x14ac:dyDescent="0.25">
      <c r="A4">
        <v>2020</v>
      </c>
      <c r="B4" t="s">
        <v>33</v>
      </c>
      <c r="C4" t="s">
        <v>34</v>
      </c>
      <c r="E4" t="str">
        <v>Novak Djokovic</v>
      </c>
      <c r="F4">
        <v>18</v>
      </c>
      <c r="H4" t="str">
        <v>Novak Djokovic</v>
      </c>
      <c r="I4">
        <v>18</v>
      </c>
      <c r="K4" t="str">
        <v>Novak Djokovic</v>
      </c>
      <c r="L4">
        <v>18</v>
      </c>
    </row>
    <row r="5" spans="1:12" x14ac:dyDescent="0.25">
      <c r="A5">
        <v>2020</v>
      </c>
      <c r="B5" t="s">
        <v>29</v>
      </c>
      <c r="C5" t="s">
        <v>30</v>
      </c>
      <c r="E5" t="str">
        <v>Stan Wawrinka</v>
      </c>
      <c r="F5">
        <v>3</v>
      </c>
      <c r="H5" t="str">
        <v>Stan Wawrinka</v>
      </c>
      <c r="I5">
        <v>3</v>
      </c>
    </row>
    <row r="6" spans="1:12" x14ac:dyDescent="0.25">
      <c r="A6">
        <v>2019</v>
      </c>
      <c r="B6" t="s">
        <v>33</v>
      </c>
      <c r="C6" t="s">
        <v>32</v>
      </c>
      <c r="E6" t="str">
        <v>Andy Murray</v>
      </c>
      <c r="F6">
        <v>3</v>
      </c>
      <c r="H6" t="str">
        <v>Andy Murray</v>
      </c>
      <c r="I6">
        <v>3</v>
      </c>
    </row>
    <row r="7" spans="1:12" x14ac:dyDescent="0.25">
      <c r="A7">
        <v>2019</v>
      </c>
      <c r="B7" t="s">
        <v>35</v>
      </c>
      <c r="C7" t="s">
        <v>30</v>
      </c>
      <c r="E7" t="str">
        <v>Andre Agassi</v>
      </c>
      <c r="F7">
        <v>3</v>
      </c>
      <c r="H7" t="str">
        <v>Andre Agassi</v>
      </c>
      <c r="I7">
        <v>3</v>
      </c>
    </row>
    <row r="8" spans="1:12" x14ac:dyDescent="0.25">
      <c r="A8">
        <v>2019</v>
      </c>
      <c r="B8" t="s">
        <v>31</v>
      </c>
      <c r="C8" t="s">
        <v>32</v>
      </c>
      <c r="E8" t="str">
        <v>Marat Safin</v>
      </c>
      <c r="F8">
        <v>2</v>
      </c>
      <c r="H8" t="str">
        <v>Marat Safin</v>
      </c>
      <c r="I8">
        <v>2</v>
      </c>
    </row>
    <row r="9" spans="1:12" x14ac:dyDescent="0.25">
      <c r="A9">
        <v>2019</v>
      </c>
      <c r="B9" t="s">
        <v>29</v>
      </c>
      <c r="C9" t="s">
        <v>30</v>
      </c>
      <c r="E9" t="str">
        <v>Pete Sampras</v>
      </c>
      <c r="F9">
        <v>2</v>
      </c>
      <c r="H9" t="str">
        <v>Pete Sampras</v>
      </c>
      <c r="I9">
        <v>2</v>
      </c>
    </row>
    <row r="10" spans="1:12" x14ac:dyDescent="0.25">
      <c r="A10">
        <v>2018</v>
      </c>
      <c r="B10" t="s">
        <v>33</v>
      </c>
      <c r="C10" t="s">
        <v>30</v>
      </c>
      <c r="E10" t="str">
        <v>Lleyton Hewitt</v>
      </c>
      <c r="F10">
        <v>2</v>
      </c>
      <c r="H10" t="str">
        <v>Lleyton Hewitt</v>
      </c>
      <c r="I10">
        <v>2</v>
      </c>
    </row>
    <row r="11" spans="1:12" x14ac:dyDescent="0.25">
      <c r="A11">
        <v>2018</v>
      </c>
      <c r="B11" t="s">
        <v>35</v>
      </c>
      <c r="C11" t="s">
        <v>30</v>
      </c>
      <c r="E11" t="str">
        <v>Gustavo Kuerten</v>
      </c>
      <c r="F11">
        <v>2</v>
      </c>
      <c r="H11" t="str">
        <v>Gustavo Kuerten</v>
      </c>
      <c r="I11">
        <v>2</v>
      </c>
    </row>
    <row r="12" spans="1:12" x14ac:dyDescent="0.25">
      <c r="A12">
        <v>2018</v>
      </c>
      <c r="B12" t="s">
        <v>31</v>
      </c>
      <c r="C12" t="s">
        <v>32</v>
      </c>
      <c r="E12" t="str">
        <v>Dominic Thiem</v>
      </c>
      <c r="F12">
        <v>1</v>
      </c>
      <c r="H12" t="str">
        <v>Dominic Thiem</v>
      </c>
      <c r="I12">
        <v>1</v>
      </c>
    </row>
    <row r="13" spans="1:12" x14ac:dyDescent="0.25">
      <c r="A13">
        <v>2018</v>
      </c>
      <c r="B13" t="s">
        <v>29</v>
      </c>
      <c r="C13" t="s">
        <v>36</v>
      </c>
      <c r="E13" t="str">
        <v>Marin Cilic</v>
      </c>
      <c r="F13">
        <v>1</v>
      </c>
      <c r="H13" t="str">
        <v>Marin Cilic</v>
      </c>
      <c r="I13">
        <v>1</v>
      </c>
    </row>
    <row r="14" spans="1:12" x14ac:dyDescent="0.25">
      <c r="A14">
        <v>2017</v>
      </c>
      <c r="B14" t="s">
        <v>33</v>
      </c>
      <c r="C14" t="s">
        <v>32</v>
      </c>
      <c r="E14" t="str">
        <v>Juan Martin del Potro</v>
      </c>
      <c r="F14">
        <v>1</v>
      </c>
      <c r="H14" t="str">
        <v>Juan Martin del Potro</v>
      </c>
      <c r="I14">
        <v>1</v>
      </c>
    </row>
    <row r="15" spans="1:12" x14ac:dyDescent="0.25">
      <c r="A15">
        <v>2017</v>
      </c>
      <c r="B15" t="s">
        <v>35</v>
      </c>
      <c r="C15" t="s">
        <v>36</v>
      </c>
      <c r="E15" t="str">
        <v>Gaston Gaudio</v>
      </c>
      <c r="F15">
        <v>1</v>
      </c>
      <c r="H15" t="str">
        <v>Gaston Gaudio</v>
      </c>
      <c r="I15">
        <v>1</v>
      </c>
    </row>
    <row r="16" spans="1:12" x14ac:dyDescent="0.25">
      <c r="A16">
        <v>2017</v>
      </c>
      <c r="B16" t="s">
        <v>31</v>
      </c>
      <c r="C16" t="s">
        <v>32</v>
      </c>
      <c r="E16" t="str">
        <v>Andy Roddick</v>
      </c>
      <c r="F16">
        <v>1</v>
      </c>
      <c r="H16" t="str">
        <v>Andy Roddick</v>
      </c>
      <c r="I16">
        <v>1</v>
      </c>
    </row>
    <row r="17" spans="1:9" x14ac:dyDescent="0.25">
      <c r="A17">
        <v>2017</v>
      </c>
      <c r="B17" t="s">
        <v>29</v>
      </c>
      <c r="C17" t="s">
        <v>36</v>
      </c>
      <c r="E17" t="str">
        <v>Juan Carlos Ferrero</v>
      </c>
      <c r="F17">
        <v>1</v>
      </c>
      <c r="H17" t="str">
        <v>Juan Carlos Ferrero</v>
      </c>
      <c r="I17">
        <v>1</v>
      </c>
    </row>
    <row r="18" spans="1:9" x14ac:dyDescent="0.25">
      <c r="A18">
        <v>2016</v>
      </c>
      <c r="B18" t="s">
        <v>33</v>
      </c>
      <c r="C18" t="s">
        <v>37</v>
      </c>
      <c r="E18" t="str">
        <v>Albert Costa</v>
      </c>
      <c r="F18">
        <v>1</v>
      </c>
      <c r="H18" t="str">
        <v>Albert Costa</v>
      </c>
      <c r="I18">
        <v>1</v>
      </c>
    </row>
    <row r="19" spans="1:9" x14ac:dyDescent="0.25">
      <c r="A19">
        <v>2016</v>
      </c>
      <c r="B19" t="s">
        <v>35</v>
      </c>
      <c r="C19" t="s">
        <v>38</v>
      </c>
      <c r="E19" t="str">
        <v>Thomas Johannson</v>
      </c>
      <c r="F19">
        <v>1</v>
      </c>
      <c r="H19" t="str">
        <v>Thomas Johannson</v>
      </c>
      <c r="I19">
        <v>1</v>
      </c>
    </row>
    <row r="20" spans="1:9" x14ac:dyDescent="0.25">
      <c r="A20">
        <v>2016</v>
      </c>
      <c r="B20" t="s">
        <v>31</v>
      </c>
      <c r="C20" t="s">
        <v>30</v>
      </c>
      <c r="E20" t="str">
        <v>Goran Ivanisevic</v>
      </c>
      <c r="F20">
        <v>1</v>
      </c>
      <c r="H20" t="str">
        <v>Goran Ivanisevic</v>
      </c>
      <c r="I20">
        <v>1</v>
      </c>
    </row>
    <row r="21" spans="1:9" x14ac:dyDescent="0.25">
      <c r="A21">
        <v>2016</v>
      </c>
      <c r="B21" t="s">
        <v>29</v>
      </c>
      <c r="C21" t="s">
        <v>30</v>
      </c>
    </row>
    <row r="22" spans="1:9" x14ac:dyDescent="0.25">
      <c r="A22">
        <v>2015</v>
      </c>
      <c r="B22" t="s">
        <v>33</v>
      </c>
      <c r="C22" t="s">
        <v>30</v>
      </c>
    </row>
    <row r="23" spans="1:9" x14ac:dyDescent="0.25">
      <c r="A23">
        <v>2015</v>
      </c>
      <c r="B23" t="s">
        <v>35</v>
      </c>
      <c r="C23" t="s">
        <v>30</v>
      </c>
    </row>
    <row r="24" spans="1:9" x14ac:dyDescent="0.25">
      <c r="A24">
        <v>2015</v>
      </c>
      <c r="B24" t="s">
        <v>31</v>
      </c>
      <c r="C24" t="s">
        <v>37</v>
      </c>
    </row>
    <row r="25" spans="1:9" x14ac:dyDescent="0.25">
      <c r="A25">
        <v>2015</v>
      </c>
      <c r="B25" t="s">
        <v>29</v>
      </c>
      <c r="C25" t="s">
        <v>30</v>
      </c>
    </row>
    <row r="26" spans="1:9" x14ac:dyDescent="0.25">
      <c r="A26">
        <v>2014</v>
      </c>
      <c r="B26" t="s">
        <v>33</v>
      </c>
      <c r="C26" t="s">
        <v>39</v>
      </c>
    </row>
    <row r="27" spans="1:9" x14ac:dyDescent="0.25">
      <c r="A27">
        <v>2014</v>
      </c>
      <c r="B27" t="s">
        <v>35</v>
      </c>
      <c r="C27" t="s">
        <v>30</v>
      </c>
    </row>
    <row r="28" spans="1:9" x14ac:dyDescent="0.25">
      <c r="A28">
        <v>2014</v>
      </c>
      <c r="B28" t="s">
        <v>31</v>
      </c>
      <c r="C28" t="s">
        <v>32</v>
      </c>
    </row>
    <row r="29" spans="1:9" x14ac:dyDescent="0.25">
      <c r="A29">
        <v>2014</v>
      </c>
      <c r="B29" t="s">
        <v>29</v>
      </c>
      <c r="C29" t="s">
        <v>37</v>
      </c>
    </row>
    <row r="30" spans="1:9" x14ac:dyDescent="0.25">
      <c r="A30">
        <v>2013</v>
      </c>
      <c r="B30" t="s">
        <v>33</v>
      </c>
      <c r="C30" t="s">
        <v>32</v>
      </c>
    </row>
    <row r="31" spans="1:9" x14ac:dyDescent="0.25">
      <c r="A31">
        <v>2013</v>
      </c>
      <c r="B31" t="s">
        <v>35</v>
      </c>
      <c r="C31" t="s">
        <v>38</v>
      </c>
    </row>
    <row r="32" spans="1:9" x14ac:dyDescent="0.25">
      <c r="A32">
        <v>2013</v>
      </c>
      <c r="B32" t="s">
        <v>31</v>
      </c>
      <c r="C32" t="s">
        <v>32</v>
      </c>
    </row>
    <row r="33" spans="1:3" x14ac:dyDescent="0.25">
      <c r="A33">
        <v>2013</v>
      </c>
      <c r="B33" t="s">
        <v>29</v>
      </c>
      <c r="C33" t="s">
        <v>30</v>
      </c>
    </row>
    <row r="34" spans="1:3" x14ac:dyDescent="0.25">
      <c r="A34">
        <v>2012</v>
      </c>
      <c r="B34" t="s">
        <v>33</v>
      </c>
      <c r="C34" t="s">
        <v>38</v>
      </c>
    </row>
    <row r="35" spans="1:3" x14ac:dyDescent="0.25">
      <c r="A35">
        <v>2012</v>
      </c>
      <c r="B35" t="s">
        <v>35</v>
      </c>
      <c r="C35" t="s">
        <v>36</v>
      </c>
    </row>
    <row r="36" spans="1:3" x14ac:dyDescent="0.25">
      <c r="A36">
        <v>2012</v>
      </c>
      <c r="B36" t="s">
        <v>31</v>
      </c>
      <c r="C36" t="s">
        <v>32</v>
      </c>
    </row>
    <row r="37" spans="1:3" x14ac:dyDescent="0.25">
      <c r="A37">
        <v>2012</v>
      </c>
      <c r="B37" t="s">
        <v>29</v>
      </c>
      <c r="C37" t="s">
        <v>30</v>
      </c>
    </row>
    <row r="38" spans="1:3" x14ac:dyDescent="0.25">
      <c r="A38">
        <v>2011</v>
      </c>
      <c r="B38" t="s">
        <v>33</v>
      </c>
      <c r="C38" t="s">
        <v>30</v>
      </c>
    </row>
    <row r="39" spans="1:3" x14ac:dyDescent="0.25">
      <c r="A39">
        <v>2011</v>
      </c>
      <c r="B39" t="s">
        <v>35</v>
      </c>
      <c r="C39" t="s">
        <v>30</v>
      </c>
    </row>
    <row r="40" spans="1:3" x14ac:dyDescent="0.25">
      <c r="A40">
        <v>2011</v>
      </c>
      <c r="B40" t="s">
        <v>31</v>
      </c>
      <c r="C40" t="s">
        <v>32</v>
      </c>
    </row>
    <row r="41" spans="1:3" x14ac:dyDescent="0.25">
      <c r="A41">
        <v>2011</v>
      </c>
      <c r="B41" t="s">
        <v>29</v>
      </c>
      <c r="C41" t="s">
        <v>30</v>
      </c>
    </row>
    <row r="42" spans="1:3" x14ac:dyDescent="0.25">
      <c r="A42">
        <v>2010</v>
      </c>
      <c r="B42" t="s">
        <v>33</v>
      </c>
      <c r="C42" t="s">
        <v>32</v>
      </c>
    </row>
    <row r="43" spans="1:3" x14ac:dyDescent="0.25">
      <c r="A43">
        <v>2010</v>
      </c>
      <c r="B43" t="s">
        <v>35</v>
      </c>
      <c r="C43" t="s">
        <v>32</v>
      </c>
    </row>
    <row r="44" spans="1:3" x14ac:dyDescent="0.25">
      <c r="A44">
        <v>2010</v>
      </c>
      <c r="B44" t="s">
        <v>31</v>
      </c>
      <c r="C44" t="s">
        <v>32</v>
      </c>
    </row>
    <row r="45" spans="1:3" x14ac:dyDescent="0.25">
      <c r="A45">
        <v>2010</v>
      </c>
      <c r="B45" t="s">
        <v>29</v>
      </c>
      <c r="C45" t="s">
        <v>36</v>
      </c>
    </row>
    <row r="46" spans="1:3" x14ac:dyDescent="0.25">
      <c r="A46">
        <v>2009</v>
      </c>
      <c r="B46" t="s">
        <v>33</v>
      </c>
      <c r="C46" t="s">
        <v>40</v>
      </c>
    </row>
    <row r="47" spans="1:3" x14ac:dyDescent="0.25">
      <c r="A47">
        <v>2009</v>
      </c>
      <c r="B47" t="s">
        <v>35</v>
      </c>
      <c r="C47" t="s">
        <v>36</v>
      </c>
    </row>
    <row r="48" spans="1:3" x14ac:dyDescent="0.25">
      <c r="A48">
        <v>2009</v>
      </c>
      <c r="B48" t="s">
        <v>31</v>
      </c>
      <c r="C48" t="s">
        <v>36</v>
      </c>
    </row>
    <row r="49" spans="1:3" x14ac:dyDescent="0.25">
      <c r="A49">
        <v>2009</v>
      </c>
      <c r="B49" t="s">
        <v>29</v>
      </c>
      <c r="C49" t="s">
        <v>32</v>
      </c>
    </row>
    <row r="50" spans="1:3" x14ac:dyDescent="0.25">
      <c r="A50">
        <v>2008</v>
      </c>
      <c r="B50" t="s">
        <v>33</v>
      </c>
      <c r="C50" t="s">
        <v>36</v>
      </c>
    </row>
    <row r="51" spans="1:3" x14ac:dyDescent="0.25">
      <c r="A51">
        <v>2008</v>
      </c>
      <c r="B51" t="s">
        <v>35</v>
      </c>
      <c r="C51" t="s">
        <v>32</v>
      </c>
    </row>
    <row r="52" spans="1:3" x14ac:dyDescent="0.25">
      <c r="A52">
        <v>2008</v>
      </c>
      <c r="B52" t="s">
        <v>31</v>
      </c>
      <c r="C52" t="s">
        <v>32</v>
      </c>
    </row>
    <row r="53" spans="1:3" x14ac:dyDescent="0.25">
      <c r="A53">
        <v>2008</v>
      </c>
      <c r="B53" t="s">
        <v>29</v>
      </c>
      <c r="C53" t="s">
        <v>30</v>
      </c>
    </row>
    <row r="54" spans="1:3" x14ac:dyDescent="0.25">
      <c r="A54">
        <v>2007</v>
      </c>
      <c r="B54" t="s">
        <v>33</v>
      </c>
      <c r="C54" t="s">
        <v>36</v>
      </c>
    </row>
    <row r="55" spans="1:3" x14ac:dyDescent="0.25">
      <c r="A55">
        <v>2007</v>
      </c>
      <c r="B55" t="s">
        <v>35</v>
      </c>
      <c r="C55" t="s">
        <v>36</v>
      </c>
    </row>
    <row r="56" spans="1:3" x14ac:dyDescent="0.25">
      <c r="A56">
        <v>2007</v>
      </c>
      <c r="B56" t="s">
        <v>31</v>
      </c>
      <c r="C56" t="s">
        <v>32</v>
      </c>
    </row>
    <row r="57" spans="1:3" x14ac:dyDescent="0.25">
      <c r="A57">
        <v>2007</v>
      </c>
      <c r="B57" t="s">
        <v>29</v>
      </c>
      <c r="C57" t="s">
        <v>36</v>
      </c>
    </row>
    <row r="58" spans="1:3" x14ac:dyDescent="0.25">
      <c r="A58">
        <v>2006</v>
      </c>
      <c r="B58" t="s">
        <v>33</v>
      </c>
      <c r="C58" t="s">
        <v>36</v>
      </c>
    </row>
    <row r="59" spans="1:3" x14ac:dyDescent="0.25">
      <c r="A59">
        <v>2006</v>
      </c>
      <c r="B59" t="s">
        <v>35</v>
      </c>
      <c r="C59" t="s">
        <v>36</v>
      </c>
    </row>
    <row r="60" spans="1:3" x14ac:dyDescent="0.25">
      <c r="A60">
        <v>2006</v>
      </c>
      <c r="B60" t="s">
        <v>31</v>
      </c>
      <c r="C60" t="s">
        <v>32</v>
      </c>
    </row>
    <row r="61" spans="1:3" x14ac:dyDescent="0.25">
      <c r="A61">
        <v>2006</v>
      </c>
      <c r="B61" t="s">
        <v>29</v>
      </c>
      <c r="C61" t="s">
        <v>36</v>
      </c>
    </row>
    <row r="62" spans="1:3" x14ac:dyDescent="0.25">
      <c r="A62">
        <v>2005</v>
      </c>
      <c r="B62" t="s">
        <v>33</v>
      </c>
      <c r="C62" t="s">
        <v>36</v>
      </c>
    </row>
    <row r="63" spans="1:3" x14ac:dyDescent="0.25">
      <c r="A63">
        <v>2005</v>
      </c>
      <c r="B63" t="s">
        <v>35</v>
      </c>
      <c r="C63" t="s">
        <v>36</v>
      </c>
    </row>
    <row r="64" spans="1:3" x14ac:dyDescent="0.25">
      <c r="A64">
        <v>2005</v>
      </c>
      <c r="B64" t="s">
        <v>31</v>
      </c>
      <c r="C64" t="s">
        <v>32</v>
      </c>
    </row>
    <row r="65" spans="1:3" x14ac:dyDescent="0.25">
      <c r="A65">
        <v>2005</v>
      </c>
      <c r="B65" t="s">
        <v>29</v>
      </c>
      <c r="C65" t="s">
        <v>41</v>
      </c>
    </row>
    <row r="66" spans="1:3" x14ac:dyDescent="0.25">
      <c r="A66">
        <v>2004</v>
      </c>
      <c r="B66" t="s">
        <v>33</v>
      </c>
      <c r="C66" t="s">
        <v>36</v>
      </c>
    </row>
    <row r="67" spans="1:3" x14ac:dyDescent="0.25">
      <c r="A67">
        <v>2004</v>
      </c>
      <c r="B67" t="s">
        <v>35</v>
      </c>
      <c r="C67" t="s">
        <v>36</v>
      </c>
    </row>
    <row r="68" spans="1:3" x14ac:dyDescent="0.25">
      <c r="A68">
        <v>2004</v>
      </c>
      <c r="B68" t="s">
        <v>31</v>
      </c>
      <c r="C68" t="s">
        <v>42</v>
      </c>
    </row>
    <row r="69" spans="1:3" x14ac:dyDescent="0.25">
      <c r="A69">
        <v>2004</v>
      </c>
      <c r="B69" t="s">
        <v>29</v>
      </c>
      <c r="C69" t="s">
        <v>36</v>
      </c>
    </row>
    <row r="70" spans="1:3" x14ac:dyDescent="0.25">
      <c r="A70">
        <v>2003</v>
      </c>
      <c r="B70" t="s">
        <v>33</v>
      </c>
      <c r="C70" t="s">
        <v>43</v>
      </c>
    </row>
    <row r="71" spans="1:3" x14ac:dyDescent="0.25">
      <c r="A71">
        <v>2003</v>
      </c>
      <c r="B71" t="s">
        <v>35</v>
      </c>
      <c r="C71" t="s">
        <v>36</v>
      </c>
    </row>
    <row r="72" spans="1:3" x14ac:dyDescent="0.25">
      <c r="A72">
        <v>2003</v>
      </c>
      <c r="B72" t="s">
        <v>31</v>
      </c>
      <c r="C72" t="s">
        <v>44</v>
      </c>
    </row>
    <row r="73" spans="1:3" x14ac:dyDescent="0.25">
      <c r="A73">
        <v>2003</v>
      </c>
      <c r="B73" t="s">
        <v>29</v>
      </c>
      <c r="C73" t="s">
        <v>45</v>
      </c>
    </row>
    <row r="74" spans="1:3" x14ac:dyDescent="0.25">
      <c r="A74">
        <v>2002</v>
      </c>
      <c r="B74" t="s">
        <v>33</v>
      </c>
      <c r="C74" t="s">
        <v>46</v>
      </c>
    </row>
    <row r="75" spans="1:3" x14ac:dyDescent="0.25">
      <c r="A75">
        <v>2002</v>
      </c>
      <c r="B75" t="s">
        <v>35</v>
      </c>
      <c r="C75" t="s">
        <v>47</v>
      </c>
    </row>
    <row r="76" spans="1:3" x14ac:dyDescent="0.25">
      <c r="A76">
        <v>2002</v>
      </c>
      <c r="B76" t="s">
        <v>31</v>
      </c>
      <c r="C76" t="s">
        <v>48</v>
      </c>
    </row>
    <row r="77" spans="1:3" x14ac:dyDescent="0.25">
      <c r="A77">
        <v>2002</v>
      </c>
      <c r="B77" t="s">
        <v>29</v>
      </c>
      <c r="C77" t="s">
        <v>49</v>
      </c>
    </row>
    <row r="78" spans="1:3" x14ac:dyDescent="0.25">
      <c r="A78">
        <v>2001</v>
      </c>
      <c r="B78" t="s">
        <v>33</v>
      </c>
      <c r="C78" t="s">
        <v>47</v>
      </c>
    </row>
    <row r="79" spans="1:3" x14ac:dyDescent="0.25">
      <c r="A79">
        <v>2001</v>
      </c>
      <c r="B79" t="s">
        <v>35</v>
      </c>
      <c r="C79" t="s">
        <v>50</v>
      </c>
    </row>
    <row r="80" spans="1:3" x14ac:dyDescent="0.25">
      <c r="A80">
        <v>2001</v>
      </c>
      <c r="B80" t="s">
        <v>31</v>
      </c>
      <c r="C80" t="s">
        <v>51</v>
      </c>
    </row>
    <row r="81" spans="1:3" x14ac:dyDescent="0.25">
      <c r="A81">
        <v>2001</v>
      </c>
      <c r="B81" t="s">
        <v>29</v>
      </c>
      <c r="C81" t="s">
        <v>45</v>
      </c>
    </row>
    <row r="82" spans="1:3" x14ac:dyDescent="0.25">
      <c r="A82">
        <v>2000</v>
      </c>
      <c r="B82" t="s">
        <v>33</v>
      </c>
      <c r="C82" t="s">
        <v>41</v>
      </c>
    </row>
    <row r="83" spans="1:3" x14ac:dyDescent="0.25">
      <c r="A83">
        <v>2000</v>
      </c>
      <c r="B83" t="s">
        <v>35</v>
      </c>
      <c r="C83" t="s">
        <v>46</v>
      </c>
    </row>
    <row r="84" spans="1:3" x14ac:dyDescent="0.25">
      <c r="A84">
        <v>2000</v>
      </c>
      <c r="B84" t="s">
        <v>31</v>
      </c>
      <c r="C84" t="s">
        <v>51</v>
      </c>
    </row>
    <row r="85" spans="1:3" x14ac:dyDescent="0.25">
      <c r="A85">
        <v>2000</v>
      </c>
      <c r="B85" t="s">
        <v>29</v>
      </c>
      <c r="C85" t="s">
        <v>45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ERX VIETNAM</vt:lpstr>
      <vt:lpstr>LAMBDA_01</vt:lpstr>
      <vt:lpstr>LAMBDA_02</vt:lpstr>
      <vt:lpstr>LAMBDA_03</vt:lpstr>
      <vt:lpstr>LAMBDA_04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Trung</dc:creator>
  <cp:lastModifiedBy>Hoang Trung</cp:lastModifiedBy>
  <dcterms:created xsi:type="dcterms:W3CDTF">2023-04-21T09:43:43Z</dcterms:created>
  <dcterms:modified xsi:type="dcterms:W3CDTF">2023-05-17T10:51:44Z</dcterms:modified>
</cp:coreProperties>
</file>